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K13" i="1" l="1"/>
  <c r="G13" i="1"/>
  <c r="L13" i="1" s="1"/>
  <c r="K37" i="1"/>
  <c r="G37" i="1"/>
  <c r="K36" i="1"/>
  <c r="G36" i="1"/>
  <c r="K35" i="1"/>
  <c r="G35" i="1"/>
  <c r="K10" i="1"/>
  <c r="K11" i="1"/>
  <c r="K12" i="1"/>
  <c r="G10" i="1"/>
  <c r="G11" i="1"/>
  <c r="G12" i="1"/>
  <c r="K19" i="1"/>
  <c r="K20" i="1"/>
  <c r="G19" i="1"/>
  <c r="G20" i="1"/>
  <c r="G32" i="1"/>
  <c r="G33" i="1"/>
  <c r="K32" i="1"/>
  <c r="L32" i="1" s="1"/>
  <c r="M32" i="1" s="1"/>
  <c r="K33" i="1"/>
  <c r="K25" i="1"/>
  <c r="K26" i="1"/>
  <c r="K27" i="1"/>
  <c r="G25" i="1"/>
  <c r="G26" i="1"/>
  <c r="G27" i="1"/>
  <c r="K30" i="1"/>
  <c r="K31" i="1"/>
  <c r="K29" i="1"/>
  <c r="K23" i="1"/>
  <c r="K24" i="1"/>
  <c r="K22" i="1"/>
  <c r="K16" i="1"/>
  <c r="K17" i="1"/>
  <c r="K18" i="1"/>
  <c r="K15" i="1"/>
  <c r="K8" i="1"/>
  <c r="K9" i="1"/>
  <c r="G30" i="1"/>
  <c r="G31" i="1"/>
  <c r="L31" i="1" s="1"/>
  <c r="M31" i="1" s="1"/>
  <c r="G29" i="1"/>
  <c r="G23" i="1"/>
  <c r="G24" i="1"/>
  <c r="G22" i="1"/>
  <c r="G16" i="1"/>
  <c r="G17" i="1"/>
  <c r="G18" i="1"/>
  <c r="G15" i="1"/>
  <c r="G8" i="1"/>
  <c r="G9" i="1"/>
  <c r="L20" i="1" l="1"/>
  <c r="M20" i="1" s="1"/>
  <c r="L19" i="1"/>
  <c r="M19" i="1" s="1"/>
  <c r="L36" i="1"/>
  <c r="M36" i="1" s="1"/>
  <c r="L37" i="1"/>
  <c r="M37" i="1" s="1"/>
  <c r="L26" i="1"/>
  <c r="M26" i="1" s="1"/>
  <c r="L22" i="1"/>
  <c r="M22" i="1" s="1"/>
  <c r="L35" i="1"/>
  <c r="M35" i="1" s="1"/>
  <c r="L11" i="1"/>
  <c r="M11" i="1" s="1"/>
  <c r="L17" i="1"/>
  <c r="M17" i="1" s="1"/>
  <c r="L27" i="1"/>
  <c r="M27" i="1" s="1"/>
  <c r="L25" i="1"/>
  <c r="M25" i="1" s="1"/>
  <c r="L12" i="1"/>
  <c r="M12" i="1" s="1"/>
  <c r="L10" i="1"/>
  <c r="M10" i="1" s="1"/>
  <c r="L33" i="1"/>
  <c r="M33" i="1" s="1"/>
  <c r="L8" i="1"/>
  <c r="M8" i="1" s="1"/>
  <c r="L18" i="1"/>
  <c r="M18" i="1" s="1"/>
  <c r="L29" i="1"/>
  <c r="M29" i="1" s="1"/>
  <c r="L30" i="1"/>
  <c r="M30" i="1" s="1"/>
  <c r="L15" i="1"/>
  <c r="M15" i="1" s="1"/>
  <c r="L23" i="1"/>
  <c r="M23" i="1" s="1"/>
  <c r="L24" i="1"/>
  <c r="M24" i="1" s="1"/>
  <c r="L9" i="1"/>
  <c r="M9" i="1" s="1"/>
  <c r="L16" i="1"/>
  <c r="M16" i="1" s="1"/>
  <c r="M7" i="1" l="1"/>
  <c r="M21" i="1"/>
  <c r="M28" i="1"/>
  <c r="M14" i="1"/>
  <c r="N28" i="1" l="1"/>
  <c r="N14" i="1"/>
  <c r="N7" i="1"/>
  <c r="N21" i="1"/>
</calcChain>
</file>

<file path=xl/sharedStrings.xml><?xml version="1.0" encoding="utf-8"?>
<sst xmlns="http://schemas.openxmlformats.org/spreadsheetml/2006/main" count="67" uniqueCount="51">
  <si>
    <t xml:space="preserve">    Český svaz vzpírání</t>
  </si>
  <si>
    <t>Těl.hm.</t>
  </si>
  <si>
    <t>Jméno</t>
  </si>
  <si>
    <t>Ročník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</si>
  <si>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</si>
  <si>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</si>
  <si>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</si>
  <si>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</si>
  <si>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</si>
  <si>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</si>
  <si>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</si>
  <si>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</si>
  <si>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</si>
  <si>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Vrbka Zdeněk</t>
  </si>
  <si>
    <t>Dunka Tomáš</t>
  </si>
  <si>
    <t>Vrchní rozhodčí:  Jílek Jaromír</t>
  </si>
  <si>
    <t>3. kolo ligy juniorů - sk. A</t>
  </si>
  <si>
    <t>Božejovský David</t>
  </si>
  <si>
    <t>Krejčík Jindřich</t>
  </si>
  <si>
    <t>Krejčík Vojtěch</t>
  </si>
  <si>
    <t>Matějka Jan</t>
  </si>
  <si>
    <t>Sivák Michael</t>
  </si>
  <si>
    <t>Start Plzeň</t>
  </si>
  <si>
    <t>Sladký Martin</t>
  </si>
  <si>
    <t>Vejvoda Martin</t>
  </si>
  <si>
    <t>Vránek Nick</t>
  </si>
  <si>
    <t>Friedrich Adam</t>
  </si>
  <si>
    <t>Pastyřík Tadeáš</t>
  </si>
  <si>
    <t>Novotný Vojtěch</t>
  </si>
  <si>
    <t>Pluhař Patrik</t>
  </si>
  <si>
    <t>Forman Albert</t>
  </si>
  <si>
    <t>Lokomotiva Cheb</t>
  </si>
  <si>
    <t>SKV Teplice</t>
  </si>
  <si>
    <t>Voska Filip</t>
  </si>
  <si>
    <t>Bárta Antonín</t>
  </si>
  <si>
    <t>Doležal Matyáš</t>
  </si>
  <si>
    <t>x</t>
  </si>
  <si>
    <t>Kelich Vojtěch</t>
  </si>
  <si>
    <t>Pecka Adam</t>
  </si>
  <si>
    <t>Mašek Ondřej</t>
  </si>
  <si>
    <t>Ferko Robert</t>
  </si>
  <si>
    <t>Altmanová Lucie</t>
  </si>
  <si>
    <t>Janoušek Ladislav</t>
  </si>
  <si>
    <t>Gabčo Daniel</t>
  </si>
  <si>
    <t>SKV Sokolov</t>
  </si>
  <si>
    <t>Rozhodčí: Zachardová, Dostál, Kocur, Kocurová, Kubová, Kadlec</t>
  </si>
  <si>
    <t>Mimo soutěž</t>
  </si>
  <si>
    <t>X</t>
  </si>
  <si>
    <t>Místo konání: Cheb</t>
  </si>
  <si>
    <t>Termín: 01.10.2022</t>
  </si>
  <si>
    <t>Zápis: Zachardová ,Dostál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</si>
</sst>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2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164" fontId="1" fillId="0" borderId="2" xfId="2" applyNumberFormat="1" applyBorder="1"/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0" xfId="2" applyFont="1" applyBorder="1" applyAlignment="1">
      <alignment horizontal="center" vertical="center"/>
    </xf>
    <xf numFmtId="164" fontId="1" fillId="0" borderId="8" xfId="2" applyNumberFormat="1" applyBorder="1"/>
    <xf numFmtId="165" fontId="4" fillId="2" borderId="4" xfId="2" applyNumberFormat="1" applyFont="1" applyFill="1" applyBorder="1" applyAlignment="1">
      <alignment horizontal="right"/>
    </xf>
    <xf numFmtId="0" fontId="2" fillId="2" borderId="4" xfId="2" applyFont="1" applyFill="1" applyBorder="1" applyAlignment="1">
      <alignment horizontal="center"/>
    </xf>
    <xf numFmtId="2" fontId="5" fillId="0" borderId="11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/>
    </xf>
    <xf numFmtId="0" fontId="5" fillId="0" borderId="13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1" fontId="4" fillId="0" borderId="12" xfId="2" applyNumberFormat="1" applyFont="1" applyBorder="1" applyAlignment="1">
      <alignment horizontal="center"/>
    </xf>
    <xf numFmtId="1" fontId="4" fillId="0" borderId="14" xfId="2" applyNumberFormat="1" applyFont="1" applyBorder="1" applyAlignment="1">
      <alignment horizontal="center"/>
    </xf>
    <xf numFmtId="165" fontId="5" fillId="0" borderId="12" xfId="2" applyNumberFormat="1" applyFont="1" applyBorder="1" applyAlignment="1">
      <alignment horizontal="right"/>
    </xf>
    <xf numFmtId="2" fontId="5" fillId="0" borderId="16" xfId="2" applyNumberFormat="1" applyFont="1" applyBorder="1" applyAlignment="1">
      <alignment horizontal="right"/>
    </xf>
    <xf numFmtId="0" fontId="5" fillId="0" borderId="17" xfId="2" applyFont="1" applyBorder="1" applyAlignment="1">
      <alignment horizontal="left"/>
    </xf>
    <xf numFmtId="0" fontId="5" fillId="0" borderId="17" xfId="2" applyFont="1" applyBorder="1" applyAlignment="1">
      <alignment horizontal="center"/>
    </xf>
    <xf numFmtId="2" fontId="5" fillId="0" borderId="20" xfId="2" applyNumberFormat="1" applyFont="1" applyBorder="1" applyAlignment="1">
      <alignment horizontal="right"/>
    </xf>
    <xf numFmtId="0" fontId="5" fillId="0" borderId="21" xfId="2" applyFont="1" applyBorder="1" applyAlignment="1">
      <alignment horizontal="left"/>
    </xf>
    <xf numFmtId="0" fontId="5" fillId="0" borderId="22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2" fontId="5" fillId="0" borderId="25" xfId="2" applyNumberFormat="1" applyFont="1" applyBorder="1" applyAlignment="1">
      <alignment horizontal="righ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1" fontId="5" fillId="0" borderId="0" xfId="2" applyNumberFormat="1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2" fillId="3" borderId="0" xfId="2" applyFont="1" applyFill="1" applyAlignment="1">
      <alignment horizontal="center"/>
    </xf>
    <xf numFmtId="165" fontId="5" fillId="0" borderId="1" xfId="2" applyNumberFormat="1" applyFont="1" applyBorder="1" applyAlignment="1">
      <alignment horizontal="right"/>
    </xf>
    <xf numFmtId="0" fontId="5" fillId="0" borderId="28" xfId="2" applyFont="1" applyBorder="1" applyAlignment="1">
      <alignment horizontal="left"/>
    </xf>
    <xf numFmtId="0" fontId="5" fillId="0" borderId="28" xfId="2" applyFont="1" applyBorder="1" applyAlignment="1">
      <alignment horizontal="center"/>
    </xf>
    <xf numFmtId="1" fontId="5" fillId="4" borderId="19" xfId="2" applyNumberFormat="1" applyFont="1" applyFill="1" applyBorder="1" applyAlignment="1">
      <alignment horizontal="center"/>
    </xf>
    <xf numFmtId="1" fontId="5" fillId="4" borderId="15" xfId="2" applyNumberFormat="1" applyFont="1" applyFill="1" applyBorder="1" applyAlignment="1">
      <alignment horizontal="center"/>
    </xf>
    <xf numFmtId="1" fontId="5" fillId="4" borderId="12" xfId="2" applyNumberFormat="1" applyFont="1" applyFill="1" applyBorder="1" applyAlignment="1">
      <alignment horizontal="center"/>
    </xf>
    <xf numFmtId="1" fontId="5" fillId="4" borderId="18" xfId="2" applyNumberFormat="1" applyFont="1" applyFill="1" applyBorder="1" applyAlignment="1">
      <alignment horizontal="center"/>
    </xf>
    <xf numFmtId="1" fontId="5" fillId="5" borderId="14" xfId="2" applyNumberFormat="1" applyFont="1" applyFill="1" applyBorder="1" applyAlignment="1">
      <alignment horizontal="center"/>
    </xf>
    <xf numFmtId="1" fontId="5" fillId="5" borderId="17" xfId="2" applyNumberFormat="1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165" fontId="5" fillId="0" borderId="26" xfId="2" applyNumberFormat="1" applyFont="1" applyBorder="1" applyAlignment="1">
      <alignment horizontal="right"/>
    </xf>
    <xf numFmtId="165" fontId="5" fillId="6" borderId="31" xfId="2" applyNumberFormat="1" applyFont="1" applyFill="1" applyBorder="1" applyAlignment="1">
      <alignment horizontal="right"/>
    </xf>
    <xf numFmtId="1" fontId="5" fillId="5" borderId="19" xfId="2" applyNumberFormat="1" applyFont="1" applyFill="1" applyBorder="1" applyAlignment="1">
      <alignment horizontal="center"/>
    </xf>
    <xf numFmtId="1" fontId="5" fillId="5" borderId="18" xfId="2" applyNumberFormat="1" applyFont="1" applyFill="1" applyBorder="1" applyAlignment="1">
      <alignment horizontal="center"/>
    </xf>
    <xf numFmtId="1" fontId="5" fillId="7" borderId="17" xfId="2" applyNumberFormat="1" applyFont="1" applyFill="1" applyBorder="1" applyAlignment="1">
      <alignment horizontal="center"/>
    </xf>
    <xf numFmtId="1" fontId="5" fillId="7" borderId="18" xfId="2" applyNumberFormat="1" applyFont="1" applyFill="1" applyBorder="1" applyAlignment="1">
      <alignment horizontal="center"/>
    </xf>
    <xf numFmtId="1" fontId="5" fillId="4" borderId="17" xfId="2" applyNumberFormat="1" applyFont="1" applyFill="1" applyBorder="1" applyAlignment="1">
      <alignment horizontal="center"/>
    </xf>
    <xf numFmtId="1" fontId="5" fillId="4" borderId="14" xfId="2" applyNumberFormat="1" applyFont="1" applyFill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2" fontId="5" fillId="0" borderId="36" xfId="2" applyNumberFormat="1" applyFont="1" applyBorder="1" applyAlignment="1">
      <alignment horizontal="right"/>
    </xf>
    <xf numFmtId="0" fontId="5" fillId="0" borderId="37" xfId="2" applyFont="1" applyBorder="1" applyAlignment="1">
      <alignment horizontal="left"/>
    </xf>
    <xf numFmtId="0" fontId="5" fillId="0" borderId="37" xfId="2" applyFont="1" applyBorder="1" applyAlignment="1">
      <alignment horizontal="center"/>
    </xf>
    <xf numFmtId="1" fontId="5" fillId="4" borderId="38" xfId="2" applyNumberFormat="1" applyFont="1" applyFill="1" applyBorder="1" applyAlignment="1">
      <alignment horizontal="center"/>
    </xf>
    <xf numFmtId="1" fontId="1" fillId="5" borderId="37" xfId="2" applyNumberFormat="1" applyFont="1" applyFill="1" applyBorder="1" applyAlignment="1">
      <alignment horizontal="center"/>
    </xf>
    <xf numFmtId="1" fontId="5" fillId="4" borderId="39" xfId="2" applyNumberFormat="1" applyFont="1" applyFill="1" applyBorder="1" applyAlignment="1">
      <alignment horizontal="center"/>
    </xf>
    <xf numFmtId="1" fontId="4" fillId="0" borderId="37" xfId="2" applyNumberFormat="1" applyFont="1" applyBorder="1" applyAlignment="1">
      <alignment horizontal="center"/>
    </xf>
    <xf numFmtId="1" fontId="5" fillId="4" borderId="37" xfId="2" applyNumberFormat="1" applyFont="1" applyFill="1" applyBorder="1" applyAlignment="1">
      <alignment horizontal="center"/>
    </xf>
    <xf numFmtId="1" fontId="4" fillId="0" borderId="39" xfId="2" applyNumberFormat="1" applyFont="1" applyBorder="1" applyAlignment="1">
      <alignment horizontal="center"/>
    </xf>
    <xf numFmtId="165" fontId="5" fillId="0" borderId="37" xfId="2" applyNumberFormat="1" applyFont="1" applyBorder="1" applyAlignment="1">
      <alignment horizontal="right"/>
    </xf>
    <xf numFmtId="2" fontId="5" fillId="0" borderId="41" xfId="2" applyNumberFormat="1" applyFont="1" applyBorder="1" applyAlignment="1">
      <alignment horizontal="right"/>
    </xf>
    <xf numFmtId="2" fontId="5" fillId="0" borderId="43" xfId="2" applyNumberFormat="1" applyFont="1" applyBorder="1" applyAlignment="1">
      <alignment horizontal="right"/>
    </xf>
    <xf numFmtId="1" fontId="4" fillId="0" borderId="27" xfId="2" applyNumberFormat="1" applyFont="1" applyBorder="1" applyAlignment="1">
      <alignment horizontal="center"/>
    </xf>
    <xf numFmtId="1" fontId="4" fillId="0" borderId="44" xfId="2" applyNumberFormat="1" applyFont="1" applyBorder="1" applyAlignment="1">
      <alignment horizontal="center"/>
    </xf>
    <xf numFmtId="165" fontId="5" fillId="0" borderId="27" xfId="2" applyNumberFormat="1" applyFont="1" applyBorder="1" applyAlignment="1">
      <alignment horizontal="right"/>
    </xf>
    <xf numFmtId="165" fontId="2" fillId="6" borderId="31" xfId="2" applyNumberFormat="1" applyFont="1" applyFill="1" applyBorder="1" applyAlignment="1">
      <alignment horizontal="right"/>
    </xf>
    <xf numFmtId="1" fontId="5" fillId="8" borderId="14" xfId="2" applyNumberFormat="1" applyFont="1" applyFill="1" applyBorder="1" applyAlignment="1">
      <alignment horizontal="center"/>
    </xf>
    <xf numFmtId="165" fontId="4" fillId="6" borderId="31" xfId="2" applyNumberFormat="1" applyFont="1" applyFill="1" applyBorder="1" applyAlignment="1">
      <alignment horizontal="right"/>
    </xf>
    <xf numFmtId="1" fontId="5" fillId="8" borderId="18" xfId="2" applyNumberFormat="1" applyFont="1" applyFill="1" applyBorder="1" applyAlignment="1">
      <alignment horizontal="center"/>
    </xf>
    <xf numFmtId="1" fontId="5" fillId="8" borderId="17" xfId="2" applyNumberFormat="1" applyFont="1" applyFill="1" applyBorder="1" applyAlignment="1">
      <alignment horizontal="center"/>
    </xf>
    <xf numFmtId="1" fontId="4" fillId="0" borderId="26" xfId="2" applyNumberFormat="1" applyFont="1" applyBorder="1" applyAlignment="1">
      <alignment horizontal="center"/>
    </xf>
    <xf numFmtId="2" fontId="5" fillId="0" borderId="46" xfId="2" applyNumberFormat="1" applyFont="1" applyBorder="1" applyAlignment="1">
      <alignment horizontal="right"/>
    </xf>
    <xf numFmtId="0" fontId="5" fillId="0" borderId="47" xfId="2" applyFont="1" applyBorder="1" applyAlignment="1">
      <alignment horizontal="left"/>
    </xf>
    <xf numFmtId="0" fontId="5" fillId="0" borderId="47" xfId="2" applyFont="1" applyBorder="1" applyAlignment="1">
      <alignment horizontal="center"/>
    </xf>
    <xf numFmtId="1" fontId="5" fillId="0" borderId="48" xfId="2" applyNumberFormat="1" applyFont="1" applyBorder="1" applyAlignment="1">
      <alignment horizontal="center"/>
    </xf>
    <xf numFmtId="1" fontId="5" fillId="0" borderId="47" xfId="2" applyNumberFormat="1" applyFont="1" applyBorder="1" applyAlignment="1">
      <alignment horizontal="center"/>
    </xf>
    <xf numFmtId="1" fontId="5" fillId="0" borderId="49" xfId="2" applyNumberFormat="1" applyFont="1" applyBorder="1" applyAlignment="1">
      <alignment horizontal="center"/>
    </xf>
    <xf numFmtId="1" fontId="4" fillId="0" borderId="47" xfId="2" applyNumberFormat="1" applyFont="1" applyBorder="1" applyAlignment="1">
      <alignment horizontal="center"/>
    </xf>
    <xf numFmtId="0" fontId="2" fillId="3" borderId="50" xfId="2" applyFont="1" applyFill="1" applyBorder="1" applyAlignment="1">
      <alignment horizontal="center"/>
    </xf>
    <xf numFmtId="1" fontId="1" fillId="8" borderId="18" xfId="2" applyNumberFormat="1" applyFont="1" applyFill="1" applyBorder="1" applyAlignment="1">
      <alignment horizontal="center"/>
    </xf>
    <xf numFmtId="1" fontId="4" fillId="0" borderId="48" xfId="2" applyNumberFormat="1" applyFont="1" applyBorder="1" applyAlignment="1">
      <alignment horizontal="center"/>
    </xf>
    <xf numFmtId="1" fontId="4" fillId="0" borderId="31" xfId="2" applyNumberFormat="1" applyFont="1" applyBorder="1" applyAlignment="1">
      <alignment horizontal="center"/>
    </xf>
    <xf numFmtId="165" fontId="5" fillId="0" borderId="31" xfId="2" applyNumberFormat="1" applyFont="1" applyBorder="1" applyAlignment="1">
      <alignment horizontal="right"/>
    </xf>
    <xf numFmtId="1" fontId="5" fillId="8" borderId="30" xfId="2" applyNumberFormat="1" applyFont="1" applyFill="1" applyBorder="1" applyAlignment="1">
      <alignment horizontal="center"/>
    </xf>
    <xf numFmtId="1" fontId="5" fillId="8" borderId="28" xfId="2" applyNumberFormat="1" applyFont="1" applyFill="1" applyBorder="1" applyAlignment="1">
      <alignment horizontal="center"/>
    </xf>
    <xf numFmtId="0" fontId="2" fillId="2" borderId="31" xfId="2" applyFont="1" applyFill="1" applyBorder="1" applyAlignment="1">
      <alignment horizontal="center"/>
    </xf>
    <xf numFmtId="1" fontId="5" fillId="8" borderId="29" xfId="2" applyNumberFormat="1" applyFont="1" applyFill="1" applyBorder="1" applyAlignment="1">
      <alignment horizontal="center"/>
    </xf>
    <xf numFmtId="0" fontId="2" fillId="2" borderId="50" xfId="2" applyFont="1" applyFill="1" applyBorder="1" applyAlignment="1">
      <alignment horizontal="center"/>
    </xf>
    <xf numFmtId="1" fontId="5" fillId="8" borderId="24" xfId="2" applyNumberFormat="1" applyFont="1" applyFill="1" applyBorder="1" applyAlignment="1">
      <alignment horizontal="center"/>
    </xf>
    <xf numFmtId="1" fontId="5" fillId="8" borderId="19" xfId="2" applyNumberFormat="1" applyFont="1" applyFill="1" applyBorder="1" applyAlignment="1">
      <alignment horizontal="center"/>
    </xf>
    <xf numFmtId="1" fontId="5" fillId="8" borderId="21" xfId="2" applyNumberFormat="1" applyFont="1" applyFill="1" applyBorder="1" applyAlignment="1">
      <alignment horizontal="center"/>
    </xf>
    <xf numFmtId="1" fontId="5" fillId="7" borderId="23" xfId="2" applyNumberFormat="1" applyFont="1" applyFill="1" applyBorder="1" applyAlignment="1">
      <alignment horizontal="center"/>
    </xf>
    <xf numFmtId="1" fontId="1" fillId="8" borderId="17" xfId="2" applyNumberFormat="1" applyFont="1" applyFill="1" applyBorder="1" applyAlignment="1">
      <alignment horizontal="center"/>
    </xf>
    <xf numFmtId="1" fontId="5" fillId="7" borderId="21" xfId="2" applyNumberFormat="1" applyFont="1" applyFill="1" applyBorder="1" applyAlignment="1">
      <alignment horizontal="center"/>
    </xf>
    <xf numFmtId="1" fontId="5" fillId="8" borderId="23" xfId="2" applyNumberFormat="1" applyFont="1" applyFill="1" applyBorder="1" applyAlignment="1">
      <alignment horizontal="center"/>
    </xf>
    <xf numFmtId="1" fontId="5" fillId="5" borderId="29" xfId="2" applyNumberFormat="1" applyFont="1" applyFill="1" applyBorder="1" applyAlignment="1">
      <alignment horizontal="center"/>
    </xf>
    <xf numFmtId="0" fontId="1" fillId="0" borderId="3" xfId="2" applyFont="1" applyBorder="1" applyAlignment="1">
      <alignment horizontal="left"/>
    </xf>
    <xf numFmtId="0" fontId="1" fillId="0" borderId="35" xfId="2" applyFont="1" applyBorder="1" applyAlignment="1">
      <alignment horizontal="left"/>
    </xf>
    <xf numFmtId="0" fontId="1" fillId="0" borderId="6" xfId="2" applyFont="1" applyBorder="1" applyAlignment="1">
      <alignment horizontal="left"/>
    </xf>
    <xf numFmtId="0" fontId="1" fillId="0" borderId="25" xfId="2" applyFont="1" applyBorder="1" applyAlignment="1">
      <alignment horizontal="left"/>
    </xf>
    <xf numFmtId="0" fontId="1" fillId="0" borderId="0" xfId="2" applyFont="1" applyBorder="1" applyAlignment="1">
      <alignment horizontal="left"/>
    </xf>
    <xf numFmtId="0" fontId="1" fillId="0" borderId="34" xfId="2" applyFont="1" applyBorder="1" applyAlignment="1">
      <alignment horizontal="left"/>
    </xf>
    <xf numFmtId="0" fontId="1" fillId="0" borderId="25" xfId="2" applyBorder="1" applyAlignment="1">
      <alignment horizontal="left"/>
    </xf>
    <xf numFmtId="0" fontId="1" fillId="0" borderId="0" xfId="2" applyBorder="1" applyAlignment="1">
      <alignment horizontal="left"/>
    </xf>
    <xf numFmtId="0" fontId="1" fillId="0" borderId="34" xfId="2" applyBorder="1" applyAlignment="1">
      <alignment horizontal="left"/>
    </xf>
    <xf numFmtId="0" fontId="1" fillId="0" borderId="7" xfId="2" applyFont="1" applyBorder="1" applyAlignment="1"/>
    <xf numFmtId="0" fontId="1" fillId="0" borderId="1" xfId="2" applyFont="1" applyBorder="1" applyAlignment="1"/>
    <xf numFmtId="0" fontId="1" fillId="0" borderId="33" xfId="2" applyFont="1" applyBorder="1" applyAlignment="1"/>
    <xf numFmtId="2" fontId="4" fillId="2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2" fontId="4" fillId="2" borderId="51" xfId="2" applyNumberFormat="1" applyFont="1" applyFill="1" applyBorder="1" applyAlignment="1">
      <alignment horizontal="center"/>
    </xf>
    <xf numFmtId="2" fontId="4" fillId="2" borderId="47" xfId="2" applyNumberFormat="1" applyFont="1" applyFill="1" applyBorder="1" applyAlignment="1">
      <alignment horizontal="center"/>
    </xf>
    <xf numFmtId="2" fontId="4" fillId="2" borderId="48" xfId="2" applyNumberFormat="1" applyFont="1" applyFill="1" applyBorder="1" applyAlignment="1">
      <alignment horizontal="center"/>
    </xf>
    <xf numFmtId="0" fontId="2" fillId="3" borderId="8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4" fillId="2" borderId="32" xfId="2" applyFont="1" applyFill="1" applyBorder="1" applyAlignment="1">
      <alignment horizontal="center" vertical="center"/>
    </xf>
    <xf numFmtId="2" fontId="4" fillId="2" borderId="32" xfId="2" applyNumberFormat="1" applyFont="1" applyFill="1" applyBorder="1" applyAlignment="1">
      <alignment horizontal="center"/>
    </xf>
    <xf numFmtId="2" fontId="4" fillId="2" borderId="52" xfId="2" applyNumberFormat="1" applyFont="1" applyFill="1" applyBorder="1" applyAlignment="1">
      <alignment horizontal="center"/>
    </xf>
    <xf numFmtId="0" fontId="2" fillId="3" borderId="40" xfId="2" applyFont="1" applyFill="1" applyBorder="1" applyAlignment="1">
      <alignment horizontal="center"/>
    </xf>
    <xf numFmtId="0" fontId="2" fillId="3" borderId="42" xfId="2" applyFont="1" applyFill="1" applyBorder="1" applyAlignment="1">
      <alignment horizontal="center"/>
    </xf>
    <xf numFmtId="0" fontId="2" fillId="3" borderId="45" xfId="2" applyFont="1" applyFill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1" fillId="0" borderId="1" xfId="2" applyBorder="1" applyAlignment="1">
      <alignment horizontal="center"/>
    </xf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4" zoomScale="80" zoomScaleNormal="80" workbookViewId="0">
      <selection activeCell="A42" sqref="A42:M42"/>
    </sheetView>
  </sheetViews>
  <sheetFormatPr defaultRowHeight="15" x14ac:dyDescent="0.25"/>
  <cols>
    <col min="2" max="2" width="18.28515625" customWidth="1"/>
    <col min="13" max="13" width="14.42578125" customWidth="1"/>
  </cols>
  <sheetData>
    <row r="1" spans="1:14" x14ac:dyDescent="0.25">
      <c r="A1" s="128" t="s">
        <v>49</v>
      </c>
      <c r="B1" s="128"/>
      <c r="C1" s="129" t="s">
        <v>0</v>
      </c>
      <c r="D1" s="129"/>
      <c r="E1" s="129"/>
      <c r="F1" s="129"/>
      <c r="G1" s="129"/>
      <c r="H1" s="129"/>
      <c r="I1" s="129"/>
      <c r="J1" s="129"/>
      <c r="K1" s="129" t="s">
        <v>48</v>
      </c>
      <c r="L1" s="129"/>
      <c r="M1" s="129"/>
      <c r="N1" s="129"/>
    </row>
    <row r="2" spans="1:14" x14ac:dyDescent="0.25">
      <c r="A2" s="130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15.75" thickBot="1" x14ac:dyDescent="0.3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5.75" thickBot="1" x14ac:dyDescent="0.3">
      <c r="A5" s="2" t="s">
        <v>1</v>
      </c>
      <c r="B5" s="3" t="s">
        <v>2</v>
      </c>
      <c r="C5" s="2" t="s">
        <v>3</v>
      </c>
      <c r="D5" s="127" t="s">
        <v>4</v>
      </c>
      <c r="E5" s="127"/>
      <c r="F5" s="127"/>
      <c r="G5" s="127"/>
      <c r="H5" s="127" t="s">
        <v>5</v>
      </c>
      <c r="I5" s="127"/>
      <c r="J5" s="127"/>
      <c r="K5" s="127"/>
      <c r="L5" s="5" t="s">
        <v>6</v>
      </c>
      <c r="M5" s="3" t="s">
        <v>7</v>
      </c>
      <c r="N5" s="6"/>
    </row>
    <row r="6" spans="1:14" ht="15.75" thickBot="1" x14ac:dyDescent="0.3">
      <c r="A6" s="7"/>
      <c r="B6" s="8"/>
      <c r="C6" s="9" t="s">
        <v>8</v>
      </c>
      <c r="D6" s="10" t="s">
        <v>9</v>
      </c>
      <c r="E6" s="4" t="s">
        <v>10</v>
      </c>
      <c r="F6" s="11" t="s">
        <v>11</v>
      </c>
      <c r="G6" s="4" t="s">
        <v>12</v>
      </c>
      <c r="H6" s="11" t="s">
        <v>9</v>
      </c>
      <c r="I6" s="4" t="s">
        <v>10</v>
      </c>
      <c r="J6" s="11" t="s">
        <v>11</v>
      </c>
      <c r="K6" s="4" t="s">
        <v>12</v>
      </c>
      <c r="L6" s="12"/>
      <c r="M6" s="8"/>
      <c r="N6" s="13"/>
    </row>
    <row r="7" spans="1:14" ht="15.75" thickBot="1" x14ac:dyDescent="0.3">
      <c r="A7" s="113" t="s">
        <v>44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4">
        <f>SUM(M8:M13)-MIN(M8:M13)</f>
        <v>1185.2755</v>
      </c>
      <c r="N7" s="15">
        <f>RANK(M7,($M$7,$M$14,$M$21,$M$28))</f>
        <v>1</v>
      </c>
    </row>
    <row r="8" spans="1:14" ht="15.75" thickBot="1" x14ac:dyDescent="0.3">
      <c r="A8" s="16">
        <v>99.7</v>
      </c>
      <c r="B8" s="17" t="s">
        <v>17</v>
      </c>
      <c r="C8" s="18">
        <v>2003</v>
      </c>
      <c r="D8" s="40">
        <v>90</v>
      </c>
      <c r="E8" s="41">
        <v>95</v>
      </c>
      <c r="F8" s="43">
        <v>-100</v>
      </c>
      <c r="G8" s="20">
        <f>IF(MAX(D8:F8)&lt;0,0,MAX(D8:F8))</f>
        <v>95</v>
      </c>
      <c r="H8" s="53">
        <v>110</v>
      </c>
      <c r="I8" s="41">
        <v>120</v>
      </c>
      <c r="J8" s="53">
        <v>125</v>
      </c>
      <c r="K8" s="20">
        <f>IF(MAX(H8:J8)&lt;0,0,MAX(H8:J8))</f>
        <v>125</v>
      </c>
      <c r="L8" s="21">
        <f>SUM(G8,K8)</f>
        <v>220</v>
      </c>
      <c r="M8" s="22">
        <f>IF(ISNUMBER(A8), (IF(175.508&lt; A8,L8, TRUNC(10^(0.75194503*((LOG((A8/175.508)/LOG(10))*(LOG((A8/175.508)/LOG(10)))))),4)*L8)), 0)</f>
        <v>244.20000000000002</v>
      </c>
      <c r="N8" s="114"/>
    </row>
    <row r="9" spans="1:14" ht="15.75" thickBot="1" x14ac:dyDescent="0.3">
      <c r="A9" s="23">
        <v>56.6</v>
      </c>
      <c r="B9" s="24" t="s">
        <v>18</v>
      </c>
      <c r="C9" s="25">
        <v>2006</v>
      </c>
      <c r="D9" s="39">
        <v>37</v>
      </c>
      <c r="E9" s="52">
        <v>40</v>
      </c>
      <c r="F9" s="49" t="s">
        <v>36</v>
      </c>
      <c r="G9" s="20">
        <f>IF(MAX(D9:F9)&lt;0,0,MAX(D9:F9))</f>
        <v>40</v>
      </c>
      <c r="H9" s="42">
        <v>52</v>
      </c>
      <c r="I9" s="52">
        <v>57</v>
      </c>
      <c r="J9" s="49" t="s">
        <v>36</v>
      </c>
      <c r="K9" s="20">
        <f>IF(MAX(H9:J9)&lt;0,0,MAX(H9:J9))</f>
        <v>57</v>
      </c>
      <c r="L9" s="21">
        <f>SUM(G9,K9)</f>
        <v>97</v>
      </c>
      <c r="M9" s="22">
        <f t="shared" ref="M9:M33" si="0">IF(ISNUMBER(A9), (IF(175.508&lt; A9,L9, TRUNC(10^(0.75194503*((LOG((A9/175.508)/LOG(10))*(LOG((A9/175.508)/LOG(10)))))),4)*L9)), 0)</f>
        <v>147.36240000000001</v>
      </c>
      <c r="N9" s="114"/>
    </row>
    <row r="10" spans="1:14" ht="15.75" thickBot="1" x14ac:dyDescent="0.3">
      <c r="A10" s="23">
        <v>78.099999999999994</v>
      </c>
      <c r="B10" s="24" t="s">
        <v>19</v>
      </c>
      <c r="C10" s="25">
        <v>2004</v>
      </c>
      <c r="D10" s="39">
        <v>123</v>
      </c>
      <c r="E10" s="52">
        <v>128</v>
      </c>
      <c r="F10" s="49">
        <v>-132</v>
      </c>
      <c r="G10" s="20">
        <f t="shared" ref="G10:G13" si="1">IF(MAX(D10:F10)&lt;0,0,MAX(D10:F10))</f>
        <v>128</v>
      </c>
      <c r="H10" s="42">
        <v>145</v>
      </c>
      <c r="I10" s="50" t="s">
        <v>36</v>
      </c>
      <c r="J10" s="51" t="s">
        <v>36</v>
      </c>
      <c r="K10" s="20">
        <f t="shared" ref="K10:K13" si="2">IF(MAX(H10:J10)&lt;0,0,MAX(H10:J10))</f>
        <v>145</v>
      </c>
      <c r="L10" s="21">
        <f t="shared" ref="L10:L13" si="3">SUM(G10,K10)</f>
        <v>273</v>
      </c>
      <c r="M10" s="22">
        <f t="shared" si="0"/>
        <v>338.1651</v>
      </c>
      <c r="N10" s="114"/>
    </row>
    <row r="11" spans="1:14" ht="15.75" thickBot="1" x14ac:dyDescent="0.3">
      <c r="A11" s="23">
        <v>99.9</v>
      </c>
      <c r="B11" s="24" t="s">
        <v>20</v>
      </c>
      <c r="C11" s="25">
        <v>2007</v>
      </c>
      <c r="D11" s="94">
        <v>91</v>
      </c>
      <c r="E11" s="74">
        <v>95</v>
      </c>
      <c r="F11" s="73">
        <v>97</v>
      </c>
      <c r="G11" s="20">
        <f t="shared" si="1"/>
        <v>97</v>
      </c>
      <c r="H11" s="73">
        <v>125</v>
      </c>
      <c r="I11" s="50">
        <v>-129</v>
      </c>
      <c r="J11" s="51">
        <v>-130</v>
      </c>
      <c r="K11" s="20">
        <f t="shared" si="2"/>
        <v>125</v>
      </c>
      <c r="L11" s="21">
        <f t="shared" si="3"/>
        <v>222</v>
      </c>
      <c r="M11" s="22">
        <f t="shared" si="0"/>
        <v>246.2424</v>
      </c>
      <c r="N11" s="114"/>
    </row>
    <row r="12" spans="1:14" ht="15.75" thickBot="1" x14ac:dyDescent="0.3">
      <c r="A12" s="26">
        <v>61.4</v>
      </c>
      <c r="B12" s="27" t="s">
        <v>21</v>
      </c>
      <c r="C12" s="29">
        <v>2007</v>
      </c>
      <c r="D12" s="93">
        <v>57</v>
      </c>
      <c r="E12" s="95">
        <v>61</v>
      </c>
      <c r="F12" s="96">
        <v>-64</v>
      </c>
      <c r="G12" s="75">
        <f t="shared" si="1"/>
        <v>61</v>
      </c>
      <c r="H12" s="99">
        <v>77</v>
      </c>
      <c r="I12" s="95">
        <v>82</v>
      </c>
      <c r="J12" s="99">
        <v>85</v>
      </c>
      <c r="K12" s="75">
        <f t="shared" si="2"/>
        <v>85</v>
      </c>
      <c r="L12" s="54">
        <f t="shared" si="3"/>
        <v>146</v>
      </c>
      <c r="M12" s="46">
        <f t="shared" si="0"/>
        <v>209.3056</v>
      </c>
      <c r="N12" s="115"/>
    </row>
    <row r="13" spans="1:14" ht="15.75" hidden="1" thickBot="1" x14ac:dyDescent="0.3">
      <c r="A13" s="76"/>
      <c r="B13" s="77"/>
      <c r="C13" s="78"/>
      <c r="D13" s="79"/>
      <c r="E13" s="80"/>
      <c r="F13" s="81"/>
      <c r="G13" s="82">
        <f t="shared" si="1"/>
        <v>0</v>
      </c>
      <c r="H13" s="81"/>
      <c r="I13" s="80"/>
      <c r="J13" s="81"/>
      <c r="K13" s="85">
        <f t="shared" si="2"/>
        <v>0</v>
      </c>
      <c r="L13" s="86">
        <f t="shared" si="3"/>
        <v>0</v>
      </c>
      <c r="M13" s="87">
        <v>0</v>
      </c>
      <c r="N13" s="83"/>
    </row>
    <row r="14" spans="1:14" ht="15.75" thickBot="1" x14ac:dyDescent="0.3">
      <c r="A14" s="116" t="s">
        <v>22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8"/>
      <c r="M14" s="70">
        <f>SUM(M15:M20)-MIN(M15:M20)</f>
        <v>1157.1282999999999</v>
      </c>
      <c r="N14" s="92">
        <f>RANK(M14,($M$7,$M$14,$M$21,$M$28))</f>
        <v>2</v>
      </c>
    </row>
    <row r="15" spans="1:14" ht="17.25" customHeight="1" thickBot="1" x14ac:dyDescent="0.3">
      <c r="A15" s="16">
        <v>78.7</v>
      </c>
      <c r="B15" s="17" t="s">
        <v>23</v>
      </c>
      <c r="C15" s="19">
        <v>2005</v>
      </c>
      <c r="D15" s="40">
        <v>62</v>
      </c>
      <c r="E15" s="41">
        <v>67</v>
      </c>
      <c r="F15" s="53">
        <v>71</v>
      </c>
      <c r="G15" s="20">
        <f>IF(MAX(D15:F15)&lt;0,0,MAX(D15:F15))</f>
        <v>71</v>
      </c>
      <c r="H15" s="53">
        <v>75</v>
      </c>
      <c r="I15" s="41">
        <v>82</v>
      </c>
      <c r="J15" s="71">
        <v>84</v>
      </c>
      <c r="K15" s="20">
        <f>IF(MAX(H15:J15)&lt;0,0,MAX(H15:J15))</f>
        <v>84</v>
      </c>
      <c r="L15" s="21">
        <f>SUM(G15,K15)</f>
        <v>155</v>
      </c>
      <c r="M15" s="22">
        <f t="shared" si="0"/>
        <v>191.2235</v>
      </c>
      <c r="N15" s="119"/>
    </row>
    <row r="16" spans="1:14" ht="15.75" thickBot="1" x14ac:dyDescent="0.3">
      <c r="A16" s="23">
        <v>69.2</v>
      </c>
      <c r="B16" s="24" t="s">
        <v>24</v>
      </c>
      <c r="C16" s="25">
        <v>2004</v>
      </c>
      <c r="D16" s="39">
        <v>52</v>
      </c>
      <c r="E16" s="52">
        <v>57</v>
      </c>
      <c r="F16" s="49">
        <v>-62</v>
      </c>
      <c r="G16" s="20">
        <f t="shared" ref="G16:G20" si="4">IF(MAX(D16:F16)&lt;0,0,MAX(D16:F16))</f>
        <v>57</v>
      </c>
      <c r="H16" s="42">
        <v>72</v>
      </c>
      <c r="I16" s="52">
        <v>76</v>
      </c>
      <c r="J16" s="42">
        <v>80</v>
      </c>
      <c r="K16" s="20">
        <f t="shared" ref="K16:K20" si="5">IF(MAX(H16:J16)&lt;0,0,MAX(H16:J16))</f>
        <v>80</v>
      </c>
      <c r="L16" s="21">
        <f t="shared" ref="L16:L20" si="6">SUM(G16,K16)</f>
        <v>137</v>
      </c>
      <c r="M16" s="22">
        <f t="shared" si="0"/>
        <v>181.78530000000001</v>
      </c>
      <c r="N16" s="114"/>
    </row>
    <row r="17" spans="1:14" ht="15.75" thickBot="1" x14ac:dyDescent="0.3">
      <c r="A17" s="23">
        <v>87.4</v>
      </c>
      <c r="B17" s="24" t="s">
        <v>25</v>
      </c>
      <c r="C17" s="25">
        <v>2004</v>
      </c>
      <c r="D17" s="39">
        <v>87</v>
      </c>
      <c r="E17" s="52">
        <v>92</v>
      </c>
      <c r="F17" s="42">
        <v>95</v>
      </c>
      <c r="G17" s="20">
        <f t="shared" si="4"/>
        <v>95</v>
      </c>
      <c r="H17" s="73">
        <v>110</v>
      </c>
      <c r="I17" s="74">
        <v>115</v>
      </c>
      <c r="J17" s="84">
        <v>121</v>
      </c>
      <c r="K17" s="20">
        <f t="shared" si="5"/>
        <v>121</v>
      </c>
      <c r="L17" s="21">
        <f t="shared" si="6"/>
        <v>216</v>
      </c>
      <c r="M17" s="22">
        <f t="shared" si="0"/>
        <v>253.15199999999999</v>
      </c>
      <c r="N17" s="114"/>
    </row>
    <row r="18" spans="1:14" ht="15.75" thickBot="1" x14ac:dyDescent="0.3">
      <c r="A18" s="23">
        <v>111.5</v>
      </c>
      <c r="B18" s="24" t="s">
        <v>26</v>
      </c>
      <c r="C18" s="25">
        <v>2005</v>
      </c>
      <c r="D18" s="39">
        <v>90</v>
      </c>
      <c r="E18" s="52">
        <v>100</v>
      </c>
      <c r="F18" s="42">
        <v>105</v>
      </c>
      <c r="G18" s="20">
        <f t="shared" si="4"/>
        <v>105</v>
      </c>
      <c r="H18" s="42">
        <v>120</v>
      </c>
      <c r="I18" s="52">
        <v>135</v>
      </c>
      <c r="J18" s="51" t="s">
        <v>36</v>
      </c>
      <c r="K18" s="20">
        <f t="shared" si="5"/>
        <v>135</v>
      </c>
      <c r="L18" s="21">
        <f t="shared" si="6"/>
        <v>240</v>
      </c>
      <c r="M18" s="22">
        <f t="shared" si="0"/>
        <v>256.67999999999995</v>
      </c>
      <c r="N18" s="114"/>
    </row>
    <row r="19" spans="1:14" ht="15.75" thickBot="1" x14ac:dyDescent="0.3">
      <c r="A19" s="23">
        <v>87.3</v>
      </c>
      <c r="B19" s="24" t="s">
        <v>27</v>
      </c>
      <c r="C19" s="25">
        <v>2004</v>
      </c>
      <c r="D19" s="39">
        <v>70</v>
      </c>
      <c r="E19" s="44">
        <v>-78</v>
      </c>
      <c r="F19" s="42">
        <v>78</v>
      </c>
      <c r="G19" s="20">
        <f t="shared" si="4"/>
        <v>78</v>
      </c>
      <c r="H19" s="42">
        <v>100</v>
      </c>
      <c r="I19" s="44">
        <v>-107</v>
      </c>
      <c r="J19" s="51">
        <v>-107</v>
      </c>
      <c r="K19" s="20">
        <f t="shared" si="5"/>
        <v>100</v>
      </c>
      <c r="L19" s="21">
        <f t="shared" si="6"/>
        <v>178</v>
      </c>
      <c r="M19" s="22">
        <f t="shared" si="0"/>
        <v>208.72280000000001</v>
      </c>
      <c r="N19" s="114"/>
    </row>
    <row r="20" spans="1:14" ht="15.75" thickBot="1" x14ac:dyDescent="0.3">
      <c r="A20" s="23">
        <v>60.1</v>
      </c>
      <c r="B20" s="24" t="s">
        <v>28</v>
      </c>
      <c r="C20" s="25">
        <v>2004</v>
      </c>
      <c r="D20" s="39">
        <v>70</v>
      </c>
      <c r="E20" s="44">
        <v>-75</v>
      </c>
      <c r="F20" s="42">
        <v>75</v>
      </c>
      <c r="G20" s="20">
        <f t="shared" si="4"/>
        <v>75</v>
      </c>
      <c r="H20" s="42">
        <v>90</v>
      </c>
      <c r="I20" s="52">
        <v>95</v>
      </c>
      <c r="J20" s="51">
        <v>-98</v>
      </c>
      <c r="K20" s="20">
        <f t="shared" si="5"/>
        <v>95</v>
      </c>
      <c r="L20" s="21">
        <f t="shared" si="6"/>
        <v>170</v>
      </c>
      <c r="M20" s="22">
        <f t="shared" si="0"/>
        <v>247.35000000000002</v>
      </c>
      <c r="N20" s="114"/>
    </row>
    <row r="21" spans="1:14" ht="15.75" thickBot="1" x14ac:dyDescent="0.3">
      <c r="A21" s="120" t="s">
        <v>31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1"/>
      <c r="M21" s="72">
        <f>SUM(M22:M27)-MIN(M22:M27)</f>
        <v>1059.6914999999999</v>
      </c>
      <c r="N21" s="45">
        <f>RANK(M21,($M$7,$M$14,$M$21,$M$28))</f>
        <v>3</v>
      </c>
    </row>
    <row r="22" spans="1:14" ht="15.75" thickBot="1" x14ac:dyDescent="0.3">
      <c r="A22" s="16">
        <v>72.400000000000006</v>
      </c>
      <c r="B22" s="17" t="s">
        <v>39</v>
      </c>
      <c r="C22" s="19">
        <v>2009</v>
      </c>
      <c r="D22" s="40">
        <v>26</v>
      </c>
      <c r="E22" s="41">
        <v>28</v>
      </c>
      <c r="F22" s="43">
        <v>-29</v>
      </c>
      <c r="G22" s="20">
        <f>IF(MAX(D22:F22)&lt;0,0,MAX(D22:F22))</f>
        <v>28</v>
      </c>
      <c r="H22" s="53">
        <v>33</v>
      </c>
      <c r="I22" s="41">
        <v>35</v>
      </c>
      <c r="J22" s="43">
        <v>-38</v>
      </c>
      <c r="K22" s="20">
        <f>IF(MAX(H22:J22)&lt;0,0,MAX(H22:J22))</f>
        <v>35</v>
      </c>
      <c r="L22" s="21">
        <f>SUM(G22,K22)</f>
        <v>63</v>
      </c>
      <c r="M22" s="22">
        <f t="shared" si="0"/>
        <v>81.383400000000009</v>
      </c>
      <c r="N22" s="114"/>
    </row>
    <row r="23" spans="1:14" ht="15.75" thickBot="1" x14ac:dyDescent="0.3">
      <c r="A23" s="23">
        <v>71.8</v>
      </c>
      <c r="B23" s="24" t="s">
        <v>40</v>
      </c>
      <c r="C23" s="25">
        <v>2002</v>
      </c>
      <c r="D23" s="39">
        <v>60</v>
      </c>
      <c r="E23" s="52">
        <v>65</v>
      </c>
      <c r="F23" s="42">
        <v>67</v>
      </c>
      <c r="G23" s="20">
        <f t="shared" ref="G23:G27" si="7">IF(MAX(D23:F23)&lt;0,0,MAX(D23:F23))</f>
        <v>67</v>
      </c>
      <c r="H23" s="42">
        <v>70</v>
      </c>
      <c r="I23" s="52">
        <v>75</v>
      </c>
      <c r="J23" s="42">
        <v>80</v>
      </c>
      <c r="K23" s="20">
        <f t="shared" ref="K23:K27" si="8">IF(MAX(H23:J23)&lt;0,0,MAX(H23:J23))</f>
        <v>80</v>
      </c>
      <c r="L23" s="21">
        <f t="shared" ref="L23:L27" si="9">SUM(G23,K23)</f>
        <v>147</v>
      </c>
      <c r="M23" s="22">
        <f t="shared" si="0"/>
        <v>190.80600000000001</v>
      </c>
      <c r="N23" s="114"/>
    </row>
    <row r="24" spans="1:14" ht="15.75" thickBot="1" x14ac:dyDescent="0.3">
      <c r="A24" s="23">
        <v>72.400000000000006</v>
      </c>
      <c r="B24" s="24" t="s">
        <v>42</v>
      </c>
      <c r="C24" s="25">
        <v>2007</v>
      </c>
      <c r="D24" s="48">
        <v>-52</v>
      </c>
      <c r="E24" s="52">
        <v>52</v>
      </c>
      <c r="F24" s="42">
        <v>55</v>
      </c>
      <c r="G24" s="20">
        <f t="shared" si="7"/>
        <v>55</v>
      </c>
      <c r="H24" s="42">
        <v>60</v>
      </c>
      <c r="I24" s="52">
        <v>65</v>
      </c>
      <c r="J24" s="42">
        <v>70</v>
      </c>
      <c r="K24" s="20">
        <f t="shared" si="8"/>
        <v>70</v>
      </c>
      <c r="L24" s="21">
        <f t="shared" si="9"/>
        <v>125</v>
      </c>
      <c r="M24" s="22">
        <f t="shared" si="0"/>
        <v>161.47499999999999</v>
      </c>
      <c r="N24" s="114"/>
    </row>
    <row r="25" spans="1:14" ht="15.75" thickBot="1" x14ac:dyDescent="0.3">
      <c r="A25" s="23">
        <v>90.3</v>
      </c>
      <c r="B25" s="24" t="s">
        <v>43</v>
      </c>
      <c r="C25" s="25">
        <v>2006</v>
      </c>
      <c r="D25" s="39">
        <v>70</v>
      </c>
      <c r="E25" s="52">
        <v>72</v>
      </c>
      <c r="F25" s="42">
        <v>75</v>
      </c>
      <c r="G25" s="20">
        <f t="shared" si="7"/>
        <v>75</v>
      </c>
      <c r="H25" s="42">
        <v>100</v>
      </c>
      <c r="I25" s="74">
        <v>105</v>
      </c>
      <c r="J25" s="51">
        <v>-110</v>
      </c>
      <c r="K25" s="20">
        <f t="shared" si="8"/>
        <v>105</v>
      </c>
      <c r="L25" s="21">
        <f t="shared" si="9"/>
        <v>180</v>
      </c>
      <c r="M25" s="22">
        <f t="shared" si="0"/>
        <v>207.91800000000001</v>
      </c>
      <c r="N25" s="114"/>
    </row>
    <row r="26" spans="1:14" ht="15.75" thickBot="1" x14ac:dyDescent="0.3">
      <c r="A26" s="23">
        <v>66.7</v>
      </c>
      <c r="B26" s="24" t="s">
        <v>13</v>
      </c>
      <c r="C26" s="25">
        <v>2003</v>
      </c>
      <c r="D26" s="94">
        <v>85</v>
      </c>
      <c r="E26" s="74">
        <v>92</v>
      </c>
      <c r="F26" s="51">
        <v>-100</v>
      </c>
      <c r="G26" s="20">
        <f t="shared" si="7"/>
        <v>92</v>
      </c>
      <c r="H26" s="73">
        <v>100</v>
      </c>
      <c r="I26" s="74">
        <v>107</v>
      </c>
      <c r="J26" s="51">
        <v>-113</v>
      </c>
      <c r="K26" s="20">
        <f t="shared" si="8"/>
        <v>107</v>
      </c>
      <c r="L26" s="21">
        <f t="shared" si="9"/>
        <v>199</v>
      </c>
      <c r="M26" s="22">
        <f t="shared" si="0"/>
        <v>270.14249999999998</v>
      </c>
      <c r="N26" s="114"/>
    </row>
    <row r="27" spans="1:14" ht="15.75" thickBot="1" x14ac:dyDescent="0.3">
      <c r="A27" s="26">
        <v>122.8</v>
      </c>
      <c r="B27" s="27" t="s">
        <v>14</v>
      </c>
      <c r="C27" s="28">
        <v>2002</v>
      </c>
      <c r="D27" s="93">
        <v>90</v>
      </c>
      <c r="E27" s="98">
        <v>-95</v>
      </c>
      <c r="F27" s="99">
        <v>95</v>
      </c>
      <c r="G27" s="20">
        <f t="shared" si="7"/>
        <v>95</v>
      </c>
      <c r="H27" s="99">
        <v>125</v>
      </c>
      <c r="I27" s="98">
        <v>-130</v>
      </c>
      <c r="J27" s="96">
        <v>-130</v>
      </c>
      <c r="K27" s="20">
        <f t="shared" si="8"/>
        <v>125</v>
      </c>
      <c r="L27" s="21">
        <f t="shared" si="9"/>
        <v>220</v>
      </c>
      <c r="M27" s="46">
        <f t="shared" si="0"/>
        <v>229.35</v>
      </c>
      <c r="N27" s="114"/>
    </row>
    <row r="28" spans="1:14" ht="15.75" thickBot="1" x14ac:dyDescent="0.3">
      <c r="A28" s="113" t="s">
        <v>32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22"/>
      <c r="M28" s="72">
        <f>SUM(M29:M33)-MIN(M29:M33)</f>
        <v>712.90499999999997</v>
      </c>
      <c r="N28" s="45">
        <f>RANK(M28,($M$7,$M$14,$M$21,$M$28))</f>
        <v>4</v>
      </c>
    </row>
    <row r="29" spans="1:14" ht="15.75" thickBot="1" x14ac:dyDescent="0.3">
      <c r="A29" s="16">
        <v>41</v>
      </c>
      <c r="B29" s="17" t="s">
        <v>33</v>
      </c>
      <c r="C29" s="18">
        <v>2007</v>
      </c>
      <c r="D29" s="40">
        <v>38</v>
      </c>
      <c r="E29" s="41">
        <v>40</v>
      </c>
      <c r="F29" s="53">
        <v>42</v>
      </c>
      <c r="G29" s="20">
        <f>IF(MAX(D29:F29)&lt;0,0,MAX(D29:F29))</f>
        <v>42</v>
      </c>
      <c r="H29" s="53">
        <v>48</v>
      </c>
      <c r="I29" s="41">
        <v>50</v>
      </c>
      <c r="J29" s="53">
        <v>52</v>
      </c>
      <c r="K29" s="20">
        <f>IF(MAX(H29:J29)&lt;0,0,MAX(H29:J29))</f>
        <v>52</v>
      </c>
      <c r="L29" s="21">
        <f>SUM(G29,K29)</f>
        <v>94</v>
      </c>
      <c r="M29" s="22">
        <f t="shared" si="0"/>
        <v>187.5018</v>
      </c>
      <c r="N29" s="114"/>
    </row>
    <row r="30" spans="1:14" ht="15.75" thickBot="1" x14ac:dyDescent="0.3">
      <c r="A30" s="23">
        <v>72.900000000000006</v>
      </c>
      <c r="B30" s="24" t="s">
        <v>34</v>
      </c>
      <c r="C30" s="25">
        <v>2008</v>
      </c>
      <c r="D30" s="39">
        <v>34</v>
      </c>
      <c r="E30" s="44">
        <v>-36</v>
      </c>
      <c r="F30" s="42">
        <v>36</v>
      </c>
      <c r="G30" s="20">
        <f t="shared" ref="G30:G33" si="10">IF(MAX(D30:F30)&lt;0,0,MAX(D30:F30))</f>
        <v>36</v>
      </c>
      <c r="H30" s="42">
        <v>38</v>
      </c>
      <c r="I30" s="52">
        <v>40</v>
      </c>
      <c r="J30" s="49">
        <v>-42</v>
      </c>
      <c r="K30" s="20">
        <f t="shared" ref="K30:K33" si="11">IF(MAX(H30:J30)&lt;0,0,MAX(H30:J30))</f>
        <v>40</v>
      </c>
      <c r="L30" s="21">
        <f t="shared" ref="L30:L33" si="12">SUM(G30,K30)</f>
        <v>76</v>
      </c>
      <c r="M30" s="22">
        <f t="shared" si="0"/>
        <v>97.789199999999994</v>
      </c>
      <c r="N30" s="114"/>
    </row>
    <row r="31" spans="1:14" ht="15.75" thickBot="1" x14ac:dyDescent="0.3">
      <c r="A31" s="23">
        <v>83</v>
      </c>
      <c r="B31" s="24" t="s">
        <v>35</v>
      </c>
      <c r="C31" s="25">
        <v>2004</v>
      </c>
      <c r="D31" s="48" t="s">
        <v>36</v>
      </c>
      <c r="E31" s="44" t="s">
        <v>36</v>
      </c>
      <c r="F31" s="49" t="s">
        <v>36</v>
      </c>
      <c r="G31" s="20">
        <f t="shared" si="10"/>
        <v>0</v>
      </c>
      <c r="H31" s="49" t="s">
        <v>36</v>
      </c>
      <c r="I31" s="50" t="s">
        <v>36</v>
      </c>
      <c r="J31" s="51" t="s">
        <v>36</v>
      </c>
      <c r="K31" s="20">
        <f t="shared" si="11"/>
        <v>0</v>
      </c>
      <c r="L31" s="21">
        <f t="shared" si="12"/>
        <v>0</v>
      </c>
      <c r="M31" s="22">
        <f t="shared" si="0"/>
        <v>0</v>
      </c>
      <c r="N31" s="114"/>
    </row>
    <row r="32" spans="1:14" ht="15.75" thickBot="1" x14ac:dyDescent="0.3">
      <c r="A32" s="23">
        <v>100.7</v>
      </c>
      <c r="B32" s="24" t="s">
        <v>37</v>
      </c>
      <c r="C32" s="25">
        <v>2005</v>
      </c>
      <c r="D32" s="94">
        <v>70</v>
      </c>
      <c r="E32" s="97">
        <v>75</v>
      </c>
      <c r="F32" s="51">
        <v>-78</v>
      </c>
      <c r="G32" s="20">
        <f t="shared" si="10"/>
        <v>75</v>
      </c>
      <c r="H32" s="73">
        <v>90</v>
      </c>
      <c r="I32" s="50">
        <v>-100</v>
      </c>
      <c r="J32" s="51">
        <v>-100</v>
      </c>
      <c r="K32" s="20">
        <f t="shared" si="11"/>
        <v>90</v>
      </c>
      <c r="L32" s="21">
        <f t="shared" si="12"/>
        <v>165</v>
      </c>
      <c r="M32" s="22">
        <f t="shared" si="0"/>
        <v>182.49</v>
      </c>
      <c r="N32" s="114"/>
    </row>
    <row r="33" spans="1:14" ht="15.75" thickBot="1" x14ac:dyDescent="0.3">
      <c r="A33" s="26">
        <v>98.7</v>
      </c>
      <c r="B33" s="27" t="s">
        <v>38</v>
      </c>
      <c r="C33" s="29">
        <v>2003</v>
      </c>
      <c r="D33" s="93">
        <v>90</v>
      </c>
      <c r="E33" s="95">
        <v>100</v>
      </c>
      <c r="F33" s="96" t="s">
        <v>36</v>
      </c>
      <c r="G33" s="75">
        <f t="shared" si="10"/>
        <v>100</v>
      </c>
      <c r="H33" s="99">
        <v>120</v>
      </c>
      <c r="I33" s="98" t="s">
        <v>47</v>
      </c>
      <c r="J33" s="96" t="s">
        <v>47</v>
      </c>
      <c r="K33" s="75">
        <f t="shared" si="11"/>
        <v>120</v>
      </c>
      <c r="L33" s="54">
        <f t="shared" si="12"/>
        <v>220</v>
      </c>
      <c r="M33" s="22">
        <f t="shared" si="0"/>
        <v>245.12400000000002</v>
      </c>
      <c r="N33" s="115"/>
    </row>
    <row r="34" spans="1:14" ht="15.75" thickBot="1" x14ac:dyDescent="0.3">
      <c r="A34" s="116" t="s">
        <v>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23"/>
      <c r="M34" s="47"/>
      <c r="N34" s="90"/>
    </row>
    <row r="35" spans="1:14" ht="15.75" thickBot="1" x14ac:dyDescent="0.3">
      <c r="A35" s="55">
        <v>58.6</v>
      </c>
      <c r="B35" s="56" t="s">
        <v>41</v>
      </c>
      <c r="C35" s="57">
        <v>2007</v>
      </c>
      <c r="D35" s="58">
        <v>25</v>
      </c>
      <c r="E35" s="59">
        <v>-28</v>
      </c>
      <c r="F35" s="60">
        <v>28</v>
      </c>
      <c r="G35" s="61">
        <f t="shared" ref="G35:G37" si="13">IF(MAX(D35:F35)&lt;0,0,MAX(D35:F35))</f>
        <v>28</v>
      </c>
      <c r="H35" s="60">
        <v>30</v>
      </c>
      <c r="I35" s="62">
        <v>35</v>
      </c>
      <c r="J35" s="60">
        <v>40</v>
      </c>
      <c r="K35" s="61">
        <f t="shared" ref="K35:K37" si="14">IF(MAX(H35:J35)&lt;0,0,MAX(H35:J35))</f>
        <v>40</v>
      </c>
      <c r="L35" s="63">
        <f t="shared" ref="L35:L37" si="15">SUM(G35,K35)</f>
        <v>68</v>
      </c>
      <c r="M35" s="64">
        <f t="shared" ref="M35:M37" si="16">IF(ISNUMBER(A35), (IF(175.508&lt; A35,L35, TRUNC(10^(0.75194503*((LOG((A35/175.508)/LOG(10))*(LOG((A35/175.508)/LOG(10)))))),4)*L35)), 0)</f>
        <v>100.72840000000001</v>
      </c>
      <c r="N35" s="124"/>
    </row>
    <row r="36" spans="1:14" ht="15.75" thickBot="1" x14ac:dyDescent="0.3">
      <c r="A36" s="65">
        <v>86.66</v>
      </c>
      <c r="B36" s="24" t="s">
        <v>29</v>
      </c>
      <c r="C36" s="25">
        <v>2005</v>
      </c>
      <c r="D36" s="94">
        <v>57</v>
      </c>
      <c r="E36" s="74">
        <v>62</v>
      </c>
      <c r="F36" s="73">
        <v>67</v>
      </c>
      <c r="G36" s="20">
        <f t="shared" si="13"/>
        <v>67</v>
      </c>
      <c r="H36" s="73">
        <v>75</v>
      </c>
      <c r="I36" s="74">
        <v>80</v>
      </c>
      <c r="J36" s="73">
        <v>88</v>
      </c>
      <c r="K36" s="20">
        <f t="shared" si="14"/>
        <v>88</v>
      </c>
      <c r="L36" s="21">
        <f t="shared" si="15"/>
        <v>155</v>
      </c>
      <c r="M36" s="22">
        <f t="shared" si="16"/>
        <v>182.37300000000002</v>
      </c>
      <c r="N36" s="125"/>
    </row>
    <row r="37" spans="1:14" ht="15.75" thickBot="1" x14ac:dyDescent="0.3">
      <c r="A37" s="66">
        <v>66</v>
      </c>
      <c r="B37" s="37" t="s">
        <v>30</v>
      </c>
      <c r="C37" s="38">
        <v>2004</v>
      </c>
      <c r="D37" s="88">
        <v>42</v>
      </c>
      <c r="E37" s="89">
        <v>45</v>
      </c>
      <c r="F37" s="91">
        <v>52</v>
      </c>
      <c r="G37" s="67">
        <f t="shared" si="13"/>
        <v>52</v>
      </c>
      <c r="H37" s="91">
        <v>67</v>
      </c>
      <c r="I37" s="89">
        <v>71</v>
      </c>
      <c r="J37" s="100">
        <v>-75</v>
      </c>
      <c r="K37" s="67">
        <f t="shared" si="14"/>
        <v>71</v>
      </c>
      <c r="L37" s="68">
        <f t="shared" si="15"/>
        <v>123</v>
      </c>
      <c r="M37" s="69">
        <f t="shared" si="16"/>
        <v>168.09180000000001</v>
      </c>
      <c r="N37" s="126"/>
    </row>
    <row r="38" spans="1:14" ht="15.75" thickBot="1" x14ac:dyDescent="0.3">
      <c r="A38" s="30"/>
      <c r="B38" s="31"/>
      <c r="C38" s="32"/>
      <c r="D38" s="33"/>
      <c r="E38" s="33"/>
      <c r="F38" s="33"/>
      <c r="G38" s="34"/>
      <c r="H38" s="33"/>
      <c r="I38" s="33"/>
      <c r="J38" s="33"/>
      <c r="K38" s="34"/>
      <c r="L38" s="34"/>
      <c r="M38" s="36"/>
      <c r="N38" s="35"/>
    </row>
    <row r="39" spans="1:14" x14ac:dyDescent="0.25">
      <c r="A39" s="101" t="s">
        <v>15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1"/>
    </row>
    <row r="40" spans="1:14" x14ac:dyDescent="0.25">
      <c r="A40" s="104" t="s">
        <v>45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"/>
    </row>
    <row r="41" spans="1:14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"/>
    </row>
    <row r="42" spans="1:14" ht="15.75" thickBot="1" x14ac:dyDescent="0.3">
      <c r="A42" s="110" t="s">
        <v>50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"/>
    </row>
  </sheetData>
  <mergeCells count="21">
    <mergeCell ref="A1:B1"/>
    <mergeCell ref="C1:J1"/>
    <mergeCell ref="K1:N1"/>
    <mergeCell ref="A2:N3"/>
    <mergeCell ref="A4:N4"/>
    <mergeCell ref="N29:N33"/>
    <mergeCell ref="A34:L34"/>
    <mergeCell ref="N35:N37"/>
    <mergeCell ref="D5:G5"/>
    <mergeCell ref="H5:K5"/>
    <mergeCell ref="N8:N12"/>
    <mergeCell ref="A14:L14"/>
    <mergeCell ref="N15:N20"/>
    <mergeCell ref="A21:L21"/>
    <mergeCell ref="N22:N27"/>
    <mergeCell ref="A39:M39"/>
    <mergeCell ref="A40:M40"/>
    <mergeCell ref="A41:M41"/>
    <mergeCell ref="A42:M42"/>
    <mergeCell ref="A7:L7"/>
    <mergeCell ref="A28:L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</dc:creator>
  <cp:lastModifiedBy>Gusta</cp:lastModifiedBy>
  <dcterms:created xsi:type="dcterms:W3CDTF">2022-10-01T08:12:01Z</dcterms:created>
  <dcterms:modified xsi:type="dcterms:W3CDTF">2022-10-01T15:31:22Z</dcterms:modified>
</cp:coreProperties>
</file>